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glaser</author>
  </authors>
  <commentList>
    <comment ref="D25" authorId="0">
      <text>
        <r>
          <rPr>
            <b/>
            <sz val="8"/>
            <rFont val="Tahoma"/>
            <family val="0"/>
          </rPr>
          <t>Insert your AVG value</t>
        </r>
      </text>
    </comment>
    <comment ref="G25" authorId="0">
      <text>
        <r>
          <rPr>
            <b/>
            <sz val="8"/>
            <rFont val="Tahoma"/>
            <family val="0"/>
          </rPr>
          <t>From AWG estimation take in account security factor</t>
        </r>
      </text>
    </comment>
    <comment ref="G29" authorId="0">
      <text>
        <r>
          <rPr>
            <b/>
            <sz val="8"/>
            <rFont val="Tahoma"/>
            <family val="0"/>
          </rPr>
          <t>From AWG estimation take in account security factor</t>
        </r>
      </text>
    </comment>
    <comment ref="G27" authorId="0">
      <text>
        <r>
          <rPr>
            <b/>
            <sz val="8"/>
            <rFont val="Tahoma"/>
            <family val="0"/>
          </rPr>
          <t>Insert your current</t>
        </r>
      </text>
    </comment>
    <comment ref="D27" authorId="0">
      <text>
        <r>
          <rPr>
            <b/>
            <sz val="8"/>
            <rFont val="Tahoma"/>
            <family val="0"/>
          </rPr>
          <t>Estimation from AWG including security factor</t>
        </r>
      </text>
    </comment>
  </commentList>
</comments>
</file>

<file path=xl/sharedStrings.xml><?xml version="1.0" encoding="utf-8"?>
<sst xmlns="http://schemas.openxmlformats.org/spreadsheetml/2006/main" count="72" uniqueCount="70">
  <si>
    <t>Norm Americain</t>
  </si>
  <si>
    <t>p</t>
  </si>
  <si>
    <t>AWG =&gt; 3A/mm2</t>
  </si>
  <si>
    <t>S</t>
  </si>
  <si>
    <t>Section [mm2]</t>
  </si>
  <si>
    <t>I</t>
  </si>
  <si>
    <t>Courent [A]</t>
  </si>
  <si>
    <t>e</t>
  </si>
  <si>
    <t>L</t>
  </si>
  <si>
    <t>Norme AWG</t>
  </si>
  <si>
    <t>Diamètre mm</t>
  </si>
  <si>
    <t>Section mm²</t>
  </si>
  <si>
    <t>Current A</t>
  </si>
  <si>
    <t>L [m]</t>
  </si>
  <si>
    <t>7,35 mm</t>
  </si>
  <si>
    <t>42,40 mm²</t>
  </si>
  <si>
    <t>127 A</t>
  </si>
  <si>
    <t>I [A]</t>
  </si>
  <si>
    <t>6,54 mm</t>
  </si>
  <si>
    <t>33,60 mm²</t>
  </si>
  <si>
    <t>100 A</t>
  </si>
  <si>
    <t>V max</t>
  </si>
  <si>
    <t>5,19 mm</t>
  </si>
  <si>
    <t>21,20 mm²</t>
  </si>
  <si>
    <t>64 A</t>
  </si>
  <si>
    <t>4,11 mm</t>
  </si>
  <si>
    <t>13,30 mm²</t>
  </si>
  <si>
    <t>40 A</t>
  </si>
  <si>
    <t>3,26 mm</t>
  </si>
  <si>
    <t>8,35 mm²</t>
  </si>
  <si>
    <t>25 A</t>
  </si>
  <si>
    <t>2,59 mm</t>
  </si>
  <si>
    <t>5,26 mm²</t>
  </si>
  <si>
    <t>16 A</t>
  </si>
  <si>
    <t>S Calculé</t>
  </si>
  <si>
    <t>2,05 mm</t>
  </si>
  <si>
    <t>3,31 mm²</t>
  </si>
  <si>
    <t xml:space="preserve"> 10 A</t>
  </si>
  <si>
    <t>1,63 mm</t>
  </si>
  <si>
    <t>2,08 mm²</t>
  </si>
  <si>
    <t>6.2 A</t>
  </si>
  <si>
    <t>AVG</t>
  </si>
  <si>
    <t>1,30 mm</t>
  </si>
  <si>
    <t>1,31 mm²</t>
  </si>
  <si>
    <t>3.9 A</t>
  </si>
  <si>
    <t>e [V]</t>
  </si>
  <si>
    <t>1,02 mm</t>
  </si>
  <si>
    <t>0,83 mm²</t>
  </si>
  <si>
    <t>2.5 A</t>
  </si>
  <si>
    <t>0.813 mm</t>
  </si>
  <si>
    <t>0.51 mm²</t>
  </si>
  <si>
    <t xml:space="preserve"> 1.55 A</t>
  </si>
  <si>
    <t>0.455 mm</t>
  </si>
  <si>
    <t>0.16 mm²</t>
  </si>
  <si>
    <t>0.48 A</t>
  </si>
  <si>
    <t>0.203 mm</t>
  </si>
  <si>
    <t>0.03 mm²</t>
  </si>
  <si>
    <t>97 mA</t>
  </si>
  <si>
    <t>0.102 mm</t>
  </si>
  <si>
    <t>0,008 mm²</t>
  </si>
  <si>
    <t>24.5 mA</t>
  </si>
  <si>
    <r>
      <t>cos</t>
    </r>
    <r>
      <rPr>
        <b/>
        <sz val="10"/>
        <rFont val="Symbol"/>
        <family val="1"/>
      </rPr>
      <t>j</t>
    </r>
  </si>
  <si>
    <t>MG  11/3/2002</t>
  </si>
  <si>
    <t>Diameter</t>
  </si>
  <si>
    <t>Conductivie (56 Cu) (35 Al)</t>
  </si>
  <si>
    <t>For DC courant  = 1</t>
  </si>
  <si>
    <t>Voltage loss inside the cable [V]</t>
  </si>
  <si>
    <t>Length [m]</t>
  </si>
  <si>
    <t>Input data</t>
  </si>
  <si>
    <t>How to evaluate the section of one cable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</si>
</sst>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[mm2]&quot;;"/>
    <numFmt numFmtId="165" formatCode="#,##0.00&quot; [mm]&quot;;"/>
    <numFmt numFmtId="166" formatCode="#,##0.00&quot; [V]&quot;;"/>
    <numFmt numFmtId="167" formatCode="#,##0.00&quot; mm&quot;;"/>
    <numFmt numFmtId="168" formatCode="#,##0.00&quot; mm2&quot;;"/>
    <numFmt numFmtId="169" formatCode="#,##0.00&quot; A&quot;;"/>
  </numFmts>
  <fonts count="11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7.5"/>
      <color indexed="8"/>
      <name val="Verdana"/>
      <family val="2"/>
    </font>
    <font>
      <b/>
      <sz val="10"/>
      <color indexed="10"/>
      <name val="Arial"/>
      <family val="2"/>
    </font>
    <font>
      <b/>
      <sz val="10"/>
      <color indexed="21"/>
      <name val="Verdana"/>
      <family val="2"/>
    </font>
    <font>
      <b/>
      <sz val="8"/>
      <color indexed="10"/>
      <name val="Arial"/>
      <family val="2"/>
    </font>
    <font>
      <b/>
      <sz val="8"/>
      <name val="Tahoma"/>
      <family val="0"/>
    </font>
    <font>
      <sz val="10"/>
      <color indexed="8"/>
      <name val="Verdana"/>
      <family val="2"/>
    </font>
    <font>
      <b/>
      <sz val="10"/>
      <name val="Symbol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5" fillId="3" borderId="6" xfId="0" applyFont="1" applyFill="1" applyBorder="1" applyAlignment="1">
      <alignment horizontal="center" wrapText="1"/>
    </xf>
    <xf numFmtId="167" fontId="6" fillId="4" borderId="7" xfId="0" applyNumberFormat="1" applyFont="1" applyFill="1" applyBorder="1" applyAlignment="1">
      <alignment/>
    </xf>
    <xf numFmtId="168" fontId="6" fillId="4" borderId="7" xfId="0" applyNumberFormat="1" applyFont="1" applyFill="1" applyBorder="1" applyAlignment="1">
      <alignment/>
    </xf>
    <xf numFmtId="169" fontId="6" fillId="4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2" borderId="8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8" xfId="0" applyNumberFormat="1" applyFont="1" applyFill="1" applyBorder="1" applyAlignment="1">
      <alignment horizontal="center" wrapText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165" fontId="4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6" fontId="4" fillId="4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2" fillId="2" borderId="6" xfId="0" applyFont="1" applyFill="1" applyBorder="1" applyAlignment="1">
      <alignment/>
    </xf>
    <xf numFmtId="1" fontId="5" fillId="4" borderId="6" xfId="0" applyNumberFormat="1" applyFont="1" applyFill="1" applyBorder="1" applyAlignment="1">
      <alignment horizontal="center" wrapText="1"/>
    </xf>
    <xf numFmtId="0" fontId="2" fillId="5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167" fontId="6" fillId="0" borderId="0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9" fontId="6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</xdr:row>
      <xdr:rowOff>114300</xdr:rowOff>
    </xdr:from>
    <xdr:to>
      <xdr:col>4</xdr:col>
      <xdr:colOff>190500</xdr:colOff>
      <xdr:row>6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76550" y="619125"/>
          <a:ext cx="1209675" cy="5334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I x L x cos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j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e=    ------------------
               p x S </a:t>
          </a:r>
        </a:p>
      </xdr:txBody>
    </xdr:sp>
    <xdr:clientData/>
  </xdr:twoCellAnchor>
  <xdr:twoCellAnchor>
    <xdr:from>
      <xdr:col>2</xdr:col>
      <xdr:colOff>47625</xdr:colOff>
      <xdr:row>0</xdr:row>
      <xdr:rowOff>19050</xdr:rowOff>
    </xdr:from>
    <xdr:to>
      <xdr:col>4</xdr:col>
      <xdr:colOff>190500</xdr:colOff>
      <xdr:row>3</xdr:row>
      <xdr:rowOff>57150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876550" y="19050"/>
          <a:ext cx="1209675" cy="542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I x L x cos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j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S=    ------------------
               p x 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E40" sqref="E40"/>
    </sheetView>
  </sheetViews>
  <sheetFormatPr defaultColWidth="9.140625" defaultRowHeight="12.75"/>
  <cols>
    <col min="1" max="1" width="12.7109375" style="0" customWidth="1"/>
    <col min="2" max="2" width="29.7109375" style="0" customWidth="1"/>
    <col min="3" max="3" width="6.8515625" style="0" customWidth="1"/>
    <col min="5" max="5" width="13.140625" style="0" customWidth="1"/>
    <col min="6" max="6" width="12.140625" style="0" customWidth="1"/>
  </cols>
  <sheetData>
    <row r="1" spans="1:7" ht="13.5" thickBot="1">
      <c r="A1" s="33" t="s">
        <v>69</v>
      </c>
      <c r="B1" s="1"/>
      <c r="C1" s="16"/>
      <c r="F1" s="2" t="s">
        <v>0</v>
      </c>
      <c r="G1" s="3"/>
    </row>
    <row r="2" spans="1:7" ht="13.5" thickBot="1">
      <c r="A2" s="26" t="s">
        <v>1</v>
      </c>
      <c r="B2" s="30" t="s">
        <v>64</v>
      </c>
      <c r="C2" s="10"/>
      <c r="F2" s="4" t="s">
        <v>2</v>
      </c>
      <c r="G2" s="5"/>
    </row>
    <row r="3" spans="1:3" ht="12.75">
      <c r="A3" s="27" t="s">
        <v>3</v>
      </c>
      <c r="B3" s="31" t="s">
        <v>4</v>
      </c>
      <c r="C3" s="10"/>
    </row>
    <row r="4" spans="1:3" ht="12.75">
      <c r="A4" s="27" t="s">
        <v>5</v>
      </c>
      <c r="B4" s="31" t="s">
        <v>6</v>
      </c>
      <c r="C4" s="10"/>
    </row>
    <row r="5" spans="1:3" ht="12.75">
      <c r="A5" s="27" t="s">
        <v>61</v>
      </c>
      <c r="B5" s="31" t="s">
        <v>65</v>
      </c>
      <c r="C5" s="10"/>
    </row>
    <row r="6" spans="1:3" ht="12.75">
      <c r="A6" s="27" t="s">
        <v>7</v>
      </c>
      <c r="B6" s="31" t="s">
        <v>66</v>
      </c>
      <c r="C6" s="10"/>
    </row>
    <row r="7" spans="1:3" ht="13.5" thickBot="1">
      <c r="A7" s="29" t="s">
        <v>8</v>
      </c>
      <c r="B7" s="32" t="s">
        <v>67</v>
      </c>
      <c r="C7" s="10"/>
    </row>
    <row r="8" spans="1:3" ht="12" customHeight="1">
      <c r="A8" s="11"/>
      <c r="B8" s="10"/>
      <c r="C8" s="10"/>
    </row>
    <row r="9" spans="4:7" ht="24.75" customHeight="1" thickBot="1">
      <c r="D9" s="17" t="s">
        <v>9</v>
      </c>
      <c r="E9" s="17" t="s">
        <v>10</v>
      </c>
      <c r="F9" s="17" t="s">
        <v>11</v>
      </c>
      <c r="G9" s="17" t="s">
        <v>12</v>
      </c>
    </row>
    <row r="10" spans="1:7" ht="12.75" customHeight="1">
      <c r="A10" s="26" t="s">
        <v>13</v>
      </c>
      <c r="B10" s="20">
        <v>15</v>
      </c>
      <c r="C10" s="11"/>
      <c r="D10" s="17">
        <v>1</v>
      </c>
      <c r="E10" s="18" t="s">
        <v>14</v>
      </c>
      <c r="F10" s="18" t="s">
        <v>15</v>
      </c>
      <c r="G10" s="18" t="s">
        <v>16</v>
      </c>
    </row>
    <row r="11" spans="1:7" ht="12.75" customHeight="1">
      <c r="A11" s="27" t="s">
        <v>17</v>
      </c>
      <c r="B11" s="21">
        <v>2</v>
      </c>
      <c r="C11" s="11"/>
      <c r="D11" s="17">
        <v>2</v>
      </c>
      <c r="E11" s="18" t="s">
        <v>18</v>
      </c>
      <c r="F11" s="18" t="s">
        <v>19</v>
      </c>
      <c r="G11" s="18" t="s">
        <v>20</v>
      </c>
    </row>
    <row r="12" spans="1:7" ht="12.75" customHeight="1">
      <c r="A12" s="27" t="s">
        <v>21</v>
      </c>
      <c r="B12" s="21">
        <v>24</v>
      </c>
      <c r="C12" s="11"/>
      <c r="D12" s="17">
        <v>4</v>
      </c>
      <c r="E12" s="18" t="s">
        <v>22</v>
      </c>
      <c r="F12" s="18" t="s">
        <v>23</v>
      </c>
      <c r="G12" s="18" t="s">
        <v>24</v>
      </c>
    </row>
    <row r="13" spans="1:7" ht="12.75" customHeight="1">
      <c r="A13" s="27" t="s">
        <v>61</v>
      </c>
      <c r="B13" s="21">
        <v>1</v>
      </c>
      <c r="C13" s="11"/>
      <c r="D13" s="17">
        <v>6</v>
      </c>
      <c r="E13" s="18" t="s">
        <v>25</v>
      </c>
      <c r="F13" s="18" t="s">
        <v>26</v>
      </c>
      <c r="G13" s="18" t="s">
        <v>27</v>
      </c>
    </row>
    <row r="14" spans="1:7" ht="12.75" customHeight="1">
      <c r="A14" s="27" t="s">
        <v>1</v>
      </c>
      <c r="B14" s="21">
        <v>56</v>
      </c>
      <c r="C14" s="11"/>
      <c r="D14" s="17">
        <v>8</v>
      </c>
      <c r="E14" s="18" t="s">
        <v>28</v>
      </c>
      <c r="F14" s="18" t="s">
        <v>29</v>
      </c>
      <c r="G14" s="18" t="s">
        <v>30</v>
      </c>
    </row>
    <row r="15" spans="1:7" ht="12.75" customHeight="1">
      <c r="A15" s="27" t="s">
        <v>34</v>
      </c>
      <c r="B15" s="22">
        <f>(B11*B10*B13)/(B14*B12/100*5)</f>
        <v>0.4464285714285714</v>
      </c>
      <c r="C15" s="11"/>
      <c r="D15" s="17">
        <v>10</v>
      </c>
      <c r="E15" s="18" t="s">
        <v>31</v>
      </c>
      <c r="F15" s="18" t="s">
        <v>32</v>
      </c>
      <c r="G15" s="18" t="s">
        <v>33</v>
      </c>
    </row>
    <row r="16" spans="1:7" ht="12.75" customHeight="1">
      <c r="A16" s="28" t="s">
        <v>63</v>
      </c>
      <c r="B16" s="23">
        <f>SQRT(B15/3.14)*2</f>
        <v>0.754121221758452</v>
      </c>
      <c r="C16" s="12"/>
      <c r="D16" s="17">
        <v>12</v>
      </c>
      <c r="E16" s="18" t="s">
        <v>35</v>
      </c>
      <c r="F16" s="18" t="s">
        <v>36</v>
      </c>
      <c r="G16" s="19" t="s">
        <v>37</v>
      </c>
    </row>
    <row r="17" spans="1:7" ht="12.75" customHeight="1">
      <c r="A17" s="28" t="s">
        <v>41</v>
      </c>
      <c r="B17" s="24">
        <f>LN(B16/8.3301)/(-0.1164)</f>
        <v>20.63640561204661</v>
      </c>
      <c r="C17" s="13"/>
      <c r="D17" s="17">
        <v>14</v>
      </c>
      <c r="E17" s="18" t="s">
        <v>38</v>
      </c>
      <c r="F17" s="18" t="s">
        <v>39</v>
      </c>
      <c r="G17" s="18" t="s">
        <v>40</v>
      </c>
    </row>
    <row r="18" spans="1:7" ht="12.75" customHeight="1" thickBot="1">
      <c r="A18" s="29" t="s">
        <v>45</v>
      </c>
      <c r="B18" s="25">
        <f>(B11*B10*B13)/(B14*B15)</f>
        <v>1.2</v>
      </c>
      <c r="C18" s="14"/>
      <c r="D18" s="17">
        <v>16</v>
      </c>
      <c r="E18" s="18" t="s">
        <v>42</v>
      </c>
      <c r="F18" s="18" t="s">
        <v>43</v>
      </c>
      <c r="G18" s="18" t="s">
        <v>44</v>
      </c>
    </row>
    <row r="19" spans="3:7" ht="12.75" customHeight="1">
      <c r="C19" s="15"/>
      <c r="D19" s="17">
        <v>18</v>
      </c>
      <c r="E19" s="18" t="s">
        <v>46</v>
      </c>
      <c r="F19" s="18" t="s">
        <v>47</v>
      </c>
      <c r="G19" s="18" t="s">
        <v>48</v>
      </c>
    </row>
    <row r="20" spans="4:7" ht="12.75" customHeight="1">
      <c r="D20" s="17">
        <v>20</v>
      </c>
      <c r="E20" s="18" t="s">
        <v>49</v>
      </c>
      <c r="F20" s="18" t="s">
        <v>50</v>
      </c>
      <c r="G20" s="19" t="s">
        <v>51</v>
      </c>
    </row>
    <row r="21" spans="4:7" ht="12.75" customHeight="1" thickBot="1">
      <c r="D21" s="17">
        <v>25</v>
      </c>
      <c r="E21" s="18" t="s">
        <v>52</v>
      </c>
      <c r="F21" s="18" t="s">
        <v>53</v>
      </c>
      <c r="G21" s="18" t="s">
        <v>54</v>
      </c>
    </row>
    <row r="22" spans="1:7" ht="12.75" customHeight="1" thickBot="1">
      <c r="A22" s="35" t="s">
        <v>68</v>
      </c>
      <c r="D22" s="17">
        <v>32</v>
      </c>
      <c r="E22" s="18" t="s">
        <v>55</v>
      </c>
      <c r="F22" s="18" t="s">
        <v>56</v>
      </c>
      <c r="G22" s="18" t="s">
        <v>57</v>
      </c>
    </row>
    <row r="23" spans="4:7" ht="12.75" customHeight="1">
      <c r="D23" s="17">
        <v>38</v>
      </c>
      <c r="E23" s="18" t="s">
        <v>58</v>
      </c>
      <c r="F23" s="18" t="s">
        <v>59</v>
      </c>
      <c r="G23" s="18" t="s">
        <v>60</v>
      </c>
    </row>
    <row r="24" ht="13.5" thickBot="1"/>
    <row r="25" spans="4:7" ht="13.5" thickBot="1">
      <c r="D25" s="6">
        <v>24</v>
      </c>
      <c r="E25" s="7">
        <f>8.3301*EXP(-0.1164*D25)</f>
        <v>0.5098062440425044</v>
      </c>
      <c r="F25" s="8">
        <f>3.14*(E25/2)*(E25/2)</f>
        <v>0.20402338907480957</v>
      </c>
      <c r="G25" s="9">
        <f>F25*3</f>
        <v>0.6120701672244288</v>
      </c>
    </row>
    <row r="26" spans="4:7" ht="13.5" thickBot="1">
      <c r="D26" s="38"/>
      <c r="E26" s="39"/>
      <c r="F26" s="40"/>
      <c r="G26" s="41"/>
    </row>
    <row r="27" spans="4:7" ht="13.5" thickBot="1">
      <c r="D27" s="34">
        <f>LN(F27/8.3301)/(-0.1164)</f>
        <v>21.69536571320257</v>
      </c>
      <c r="E27" s="7">
        <f>SQRT(F27/3.14)*2</f>
        <v>0.9215513551681828</v>
      </c>
      <c r="F27" s="8">
        <f>G27/3</f>
        <v>0.6666666666666666</v>
      </c>
      <c r="G27" s="42">
        <v>2</v>
      </c>
    </row>
    <row r="28" ht="12.75" customHeight="1" thickBot="1"/>
    <row r="29" spans="4:7" ht="13.5" thickBot="1">
      <c r="D29" s="34">
        <f>B17</f>
        <v>20.63640561204661</v>
      </c>
      <c r="E29" s="7">
        <f>8.3301*EXP(-0.1164*D29)</f>
        <v>0.7541212217584519</v>
      </c>
      <c r="F29" s="8">
        <f>3.14*(E29/2)*(E29/2)</f>
        <v>0.44642857142857123</v>
      </c>
      <c r="G29" s="9">
        <f>F29*3</f>
        <v>1.3392857142857137</v>
      </c>
    </row>
    <row r="30" ht="13.5" thickBot="1"/>
    <row r="31" spans="6:7" ht="13.5" thickBot="1">
      <c r="F31" s="36" t="s">
        <v>62</v>
      </c>
      <c r="G31" s="37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glaser</dc:creator>
  <cp:keywords/>
  <dc:description/>
  <cp:lastModifiedBy>glaser</cp:lastModifiedBy>
  <dcterms:created xsi:type="dcterms:W3CDTF">2003-03-11T11:43:23Z</dcterms:created>
  <dcterms:modified xsi:type="dcterms:W3CDTF">2003-03-11T16:44:16Z</dcterms:modified>
  <cp:category/>
  <cp:version/>
  <cp:contentType/>
  <cp:contentStatus/>
</cp:coreProperties>
</file>